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360" windowHeight="8010" activeTab="1"/>
  </bookViews>
  <sheets>
    <sheet name="BCDKT" sheetId="1" r:id="rId1"/>
    <sheet name="BCKQHDKD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<sst xmlns="http://schemas.openxmlformats.org/spreadsheetml/2006/main" count="109" uniqueCount="80">
  <si>
    <t>Tæng céng tµi s¶n</t>
  </si>
  <si>
    <t>Tæng céng nguån vèn</t>
  </si>
  <si>
    <t>chØ tiªu</t>
  </si>
  <si>
    <t>Néi dung</t>
  </si>
  <si>
    <t>STT</t>
  </si>
  <si>
    <t>I</t>
  </si>
  <si>
    <t>Tµi s¶n ng¾n h¹n</t>
  </si>
  <si>
    <t>TiÒn vµ c¸c kho¶n t­¬ng ®­¬ng tiÒn</t>
  </si>
  <si>
    <t>C¸c kho¶n ®Çu t­ tµi chÝnh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</si>
  <si>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</si>
  <si>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</si>
  <si>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</si>
  <si>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</si>
  <si>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</si>
  <si>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</si>
  <si>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 xml:space="preserve"> - Tµi s¶n cè ®Þnh h÷u h×nh</t>
  </si>
  <si>
    <t xml:space="preserve"> - Tµi s¶n cè ®Þnh v« h×nh</t>
  </si>
  <si>
    <t xml:space="preserve"> - Tµi s¶n cè ®Þnh thuª tµi chÝnh</t>
  </si>
  <si>
    <t xml:space="preserve"> - Chi phÝ x©y dùng c¬ b¶n dë dang</t>
  </si>
  <si>
    <t>BÊt ®éng s¶n ®Çu t­</t>
  </si>
  <si>
    <t>C¸c kho¶n ®Çu t­ tµi chÝnh dµi h¹n</t>
  </si>
  <si>
    <t>Tµi s¶n dµi h¹n kh¸c</t>
  </si>
  <si>
    <t>III</t>
  </si>
  <si>
    <t>IV</t>
  </si>
  <si>
    <t>Nî ng¾n h¹n</t>
  </si>
  <si>
    <t>Nî dµi h¹n</t>
  </si>
  <si>
    <t>Vèn chñ së h÷u</t>
  </si>
  <si>
    <t xml:space="preserve"> - Vèn ®Çu t­ cña chñ së h÷u</t>
  </si>
  <si>
    <t xml:space="preserve"> - ThÆng d­ vèn cæ phÇn</t>
  </si>
  <si>
    <t xml:space="preserve"> - Vèn kh¸c cña chñ së h÷u</t>
  </si>
  <si>
    <t xml:space="preserve"> - Cæ phiÕu quü</t>
  </si>
  <si>
    <t xml:space="preserve"> - Chªnh lÖch ®¸nh gi¸ l¹i tµi s¶n</t>
  </si>
  <si>
    <t xml:space="preserve"> - Chªnh lÖch tû gi¸ hèi ®o¸i</t>
  </si>
  <si>
    <t xml:space="preserve"> - C¸c quü</t>
  </si>
  <si>
    <t xml:space="preserve"> - Lîi nhuËn sau thuÕ ch­a ph©n phèi</t>
  </si>
  <si>
    <t xml:space="preserve"> - Nguån vèn ®Çu t­ x©y dùng c¬ b¶n</t>
  </si>
  <si>
    <t>Ngån kinh phÝ vµ c¸c quü kh¸c</t>
  </si>
  <si>
    <t xml:space="preserve"> - Quü khen th­ëng phóc lîi</t>
  </si>
  <si>
    <t xml:space="preserve"> - Nguån kinh phÝ</t>
  </si>
  <si>
    <t xml:space="preserve"> - Nguån kinh phÝ ®· h×nh thµnh TSC§</t>
  </si>
  <si>
    <t>VI</t>
  </si>
  <si>
    <t>Nî ph¶i tr¶</t>
  </si>
  <si>
    <t>Kú b¸o c¸o</t>
  </si>
  <si>
    <t>Luü kÕ</t>
  </si>
  <si>
    <t>Doanh thu b¸n hµng vµ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</si>
  <si>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</si>
  <si>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</si>
  <si>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</si>
  <si>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dÞch vô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</si>
  <si>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</si>
  <si>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</si>
  <si>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</si>
  <si>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</si>
  <si>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</si>
  <si>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 xml:space="preserve">Thu nhËp kh¸c </t>
  </si>
  <si>
    <t>Chi phÝ kh¸c</t>
  </si>
  <si>
    <t>Lîi nhuËn kh¸c</t>
  </si>
  <si>
    <t>Tæng lîi nhuËn kÕ to¸n tr­íc thuÕ</t>
  </si>
  <si>
    <t>L·i c¬ b¶n trªn cæ phiÕu</t>
  </si>
  <si>
    <t>QuÝ I N¨m  2007</t>
  </si>
  <si>
    <t>V</t>
  </si>
  <si>
    <t>Sè d­ ®Çu kú</t>
  </si>
  <si>
    <t>b¸o c¸o tµi chÝnh tãm t¾t</t>
  </si>
  <si>
    <r>
      <t xml:space="preserve">II.A. </t>
    </r>
    <r>
      <rPr>
        <sz val="12"/>
        <rFont val=".VnTimeH"/>
        <family val="2"/>
      </rPr>
      <t>KÕt qu¶ ho¹t ®éng kinh doanh</t>
    </r>
  </si>
  <si>
    <t>ThuÕ thu nhËp doang nghiÖp</t>
  </si>
  <si>
    <t>Lîi nhuËn sau thuÕ thu nhËp doanh nghiÖp</t>
  </si>
  <si>
    <t>Cæ tøc trªn mçi cæ phiÕu</t>
  </si>
  <si>
    <t>C¸c kho¶n ph¶i thu ng¾n h¹n</t>
  </si>
  <si>
    <t>Hµ néi, ngµy 31  th¸ng 03 n¨m  2007</t>
  </si>
  <si>
    <t>Đơn vị tính: đồng</t>
  </si>
  <si>
    <r>
      <t xml:space="preserve">I.A. </t>
    </r>
    <r>
      <rPr>
        <sz val="12"/>
        <rFont val=".VnTimeH"/>
        <family val="2"/>
      </rPr>
      <t xml:space="preserve">B¶ng c©n ®èi kÕ to¸n                                                                                 </t>
    </r>
    <r>
      <rPr>
        <sz val="12"/>
        <rFont val="Times New Roman"/>
        <family val="1"/>
      </rPr>
      <t xml:space="preserve">   Đơn vị tính: Đồng</t>
    </r>
  </si>
  <si>
    <t xml:space="preserve"> TỔNG CÔNG TY VINACONEX</t>
  </si>
  <si>
    <t xml:space="preserve">         CÔNG TY VINAVICO</t>
  </si>
  <si>
    <t xml:space="preserve">    NGUYÔN C¤NG §¦êNG                       TRÇN THÞ BÐ                                </t>
  </si>
  <si>
    <t xml:space="preserve">          ng­êi lËp biÓu                             KÕ to¸n tr­ëng                         Gi¸m ®èc</t>
  </si>
  <si>
    <t>QuÝ II n¨m 2007</t>
  </si>
  <si>
    <t>ThuÕ thu nhËp doanh nghiÖp</t>
  </si>
  <si>
    <t>Hµ néi, ngµy 30  th¸ng 06 n¨m  2007</t>
  </si>
  <si>
    <t>Sè d­ trong kú</t>
  </si>
  <si>
    <t xml:space="preserve">           Cao Thóy hµ                                         TRÇN THÞ BÐ                      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</si>
</sst>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</numFmts>
  <fonts count="12">
    <font>
      <sz val="12"/>
      <name val=".VnTime"/>
      <family val="0"/>
    </font>
    <font>
      <sz val="8"/>
      <name val=".VnTime"/>
      <family val="0"/>
    </font>
    <font>
      <b/>
      <sz val="12"/>
      <name val=".VnTimeH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12"/>
      <name val=".VnTimeH"/>
      <family val="2"/>
    </font>
    <font>
      <b/>
      <sz val="12"/>
      <name val=".VnAvantH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.VnAvantH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37" fontId="0" fillId="0" borderId="10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3" fontId="8" fillId="0" borderId="8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3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7" fontId="0" fillId="0" borderId="12" xfId="0" applyNumberForma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28" xfId="0" applyFont="1" applyBorder="1" applyAlignment="1">
      <alignment horizontal="right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20">
      <selection activeCell="D41" sqref="D41"/>
    </sheetView>
  </sheetViews>
  <sheetFormatPr defaultColWidth="8.796875" defaultRowHeight="15"/>
  <cols>
    <col min="1" max="1" width="9" style="1" customWidth="1"/>
    <col min="2" max="2" width="40.69921875" style="0" customWidth="1"/>
    <col min="3" max="3" width="20.19921875" style="1" customWidth="1"/>
    <col min="4" max="4" width="20" style="1" customWidth="1"/>
  </cols>
  <sheetData>
    <row r="1" spans="1:2" ht="15.75">
      <c r="A1" s="49" t="s">
        <v>71</v>
      </c>
      <c r="B1" s="49"/>
    </row>
    <row r="2" spans="1:2" ht="15.75">
      <c r="A2" s="49" t="s">
        <v>72</v>
      </c>
      <c r="B2" s="49"/>
    </row>
    <row r="3" spans="2:4" ht="17.25">
      <c r="B3" s="52" t="s">
        <v>62</v>
      </c>
      <c r="C3" s="52"/>
      <c r="D3" s="52"/>
    </row>
    <row r="4" spans="2:4" ht="15.75">
      <c r="B4" s="45" t="s">
        <v>75</v>
      </c>
      <c r="C4" s="45"/>
      <c r="D4" s="45"/>
    </row>
    <row r="5" spans="1:4" ht="15.75" customHeight="1" thickBot="1">
      <c r="A5" s="59" t="s">
        <v>70</v>
      </c>
      <c r="B5" s="59"/>
      <c r="C5" s="59"/>
      <c r="D5" s="59"/>
    </row>
    <row r="6" spans="1:4" ht="15" customHeight="1">
      <c r="A6" s="57" t="s">
        <v>4</v>
      </c>
      <c r="B6" s="53" t="s">
        <v>3</v>
      </c>
      <c r="C6" s="55" t="s">
        <v>61</v>
      </c>
      <c r="D6" s="50" t="s">
        <v>78</v>
      </c>
    </row>
    <row r="7" spans="1:4" ht="15" customHeight="1">
      <c r="A7" s="58"/>
      <c r="B7" s="54"/>
      <c r="C7" s="56"/>
      <c r="D7" s="51"/>
    </row>
    <row r="8" spans="1:4" ht="15.75">
      <c r="A8" s="13" t="s">
        <v>5</v>
      </c>
      <c r="B8" s="23" t="s">
        <v>6</v>
      </c>
      <c r="C8" s="42">
        <f>SUBTOTAL(9,C9:C13)</f>
        <v>226456510968</v>
      </c>
      <c r="D8" s="19">
        <f>SUBTOTAL(9,D9:D13)</f>
        <v>235176529049</v>
      </c>
    </row>
    <row r="9" spans="1:4" ht="15">
      <c r="A9" s="5">
        <v>1</v>
      </c>
      <c r="B9" s="24" t="s">
        <v>7</v>
      </c>
      <c r="C9" s="43">
        <f>3523620288+23717183372</f>
        <v>27240803660</v>
      </c>
      <c r="D9" s="22">
        <f>409588944+6332090623</f>
        <v>6741679567</v>
      </c>
    </row>
    <row r="10" spans="1:4" ht="15">
      <c r="A10" s="5">
        <v>2</v>
      </c>
      <c r="B10" s="25" t="s">
        <v>8</v>
      </c>
      <c r="C10" s="14">
        <v>12231880996</v>
      </c>
      <c r="D10" s="20">
        <v>9139519996</v>
      </c>
    </row>
    <row r="11" spans="1:4" ht="15">
      <c r="A11" s="5">
        <v>3</v>
      </c>
      <c r="B11" s="25" t="s">
        <v>67</v>
      </c>
      <c r="C11" s="14">
        <f>106865237889+34162034458+129649441</f>
        <v>141156921788</v>
      </c>
      <c r="D11" s="20">
        <v>153768032015</v>
      </c>
    </row>
    <row r="12" spans="1:4" ht="15">
      <c r="A12" s="5">
        <v>4</v>
      </c>
      <c r="B12" s="24" t="s">
        <v>9</v>
      </c>
      <c r="C12" s="43">
        <f>465631460+9154332796+254401348+21141487534+7401843224+1538489857-245572642</f>
        <v>39710613577</v>
      </c>
      <c r="D12" s="22">
        <v>58179548755</v>
      </c>
    </row>
    <row r="13" spans="1:4" ht="15">
      <c r="A13" s="5">
        <v>5</v>
      </c>
      <c r="B13" s="25" t="s">
        <v>10</v>
      </c>
      <c r="C13" s="14">
        <v>6116290947</v>
      </c>
      <c r="D13" s="20">
        <v>7347748716</v>
      </c>
    </row>
    <row r="14" spans="1:4" ht="15.75">
      <c r="A14" s="7" t="s">
        <v>11</v>
      </c>
      <c r="B14" s="26" t="s">
        <v>12</v>
      </c>
      <c r="C14" s="16">
        <f>SUBTOTAL(9,C15:C23)</f>
        <v>54625666446</v>
      </c>
      <c r="D14" s="21">
        <f>+D15+D16+D21+D22+D23</f>
        <v>66706716234</v>
      </c>
    </row>
    <row r="15" spans="1:4" ht="15">
      <c r="A15" s="5">
        <v>1</v>
      </c>
      <c r="B15" s="25" t="s">
        <v>13</v>
      </c>
      <c r="C15" s="14">
        <v>0</v>
      </c>
      <c r="D15" s="20">
        <v>0</v>
      </c>
    </row>
    <row r="16" spans="1:4" ht="15">
      <c r="A16" s="5">
        <v>2</v>
      </c>
      <c r="B16" s="25" t="s">
        <v>14</v>
      </c>
      <c r="C16" s="43">
        <f>SUBTOTAL(9,C17:C20)</f>
        <v>51524593301</v>
      </c>
      <c r="D16" s="22">
        <v>52721249316</v>
      </c>
    </row>
    <row r="17" spans="1:4" ht="15">
      <c r="A17" s="5"/>
      <c r="B17" s="25" t="s">
        <v>15</v>
      </c>
      <c r="C17" s="14">
        <v>51297495575</v>
      </c>
      <c r="D17" s="20">
        <v>52494151590</v>
      </c>
    </row>
    <row r="18" spans="1:4" ht="15">
      <c r="A18" s="5"/>
      <c r="B18" s="25" t="s">
        <v>16</v>
      </c>
      <c r="C18" s="14">
        <v>227097726</v>
      </c>
      <c r="D18" s="20">
        <v>227097726</v>
      </c>
    </row>
    <row r="19" spans="1:4" ht="15">
      <c r="A19" s="5"/>
      <c r="B19" s="25" t="s">
        <v>17</v>
      </c>
      <c r="C19" s="14">
        <v>0</v>
      </c>
      <c r="D19" s="20"/>
    </row>
    <row r="20" spans="1:4" ht="15">
      <c r="A20" s="5"/>
      <c r="B20" s="25" t="s">
        <v>18</v>
      </c>
      <c r="C20" s="14">
        <v>0</v>
      </c>
      <c r="D20" s="20"/>
    </row>
    <row r="21" spans="1:4" ht="15.75">
      <c r="A21" s="5">
        <v>3</v>
      </c>
      <c r="B21" s="24" t="s">
        <v>19</v>
      </c>
      <c r="C21" s="16">
        <v>0</v>
      </c>
      <c r="D21" s="21"/>
    </row>
    <row r="22" spans="1:4" ht="15">
      <c r="A22" s="5">
        <v>4</v>
      </c>
      <c r="B22" s="24" t="s">
        <v>20</v>
      </c>
      <c r="C22" s="43">
        <v>1250000000</v>
      </c>
      <c r="D22" s="22">
        <v>11730000000</v>
      </c>
    </row>
    <row r="23" spans="1:4" ht="15.75" thickBot="1">
      <c r="A23" s="6">
        <v>5</v>
      </c>
      <c r="B23" s="27" t="s">
        <v>21</v>
      </c>
      <c r="C23" s="28">
        <v>1851073145</v>
      </c>
      <c r="D23" s="29">
        <v>2255466918</v>
      </c>
    </row>
    <row r="24" spans="1:4" ht="22.5" customHeight="1" thickBot="1">
      <c r="A24" s="9" t="s">
        <v>22</v>
      </c>
      <c r="B24" s="4" t="s">
        <v>0</v>
      </c>
      <c r="C24" s="39">
        <f>SUBTOTAL(9,C9:C23)</f>
        <v>281082177414</v>
      </c>
      <c r="D24" s="44">
        <f>+D8+D14</f>
        <v>301883245283</v>
      </c>
    </row>
    <row r="25" spans="1:4" ht="15.75">
      <c r="A25" s="30" t="s">
        <v>23</v>
      </c>
      <c r="B25" s="12" t="s">
        <v>41</v>
      </c>
      <c r="C25" s="31">
        <f>SUBTOTAL(9,C26:C27)</f>
        <v>230353940185</v>
      </c>
      <c r="D25" s="40">
        <f>SUBTOTAL(9,D26:D27)</f>
        <v>249406050409</v>
      </c>
    </row>
    <row r="26" spans="1:4" ht="15">
      <c r="A26" s="5">
        <v>1</v>
      </c>
      <c r="B26" s="25" t="s">
        <v>24</v>
      </c>
      <c r="C26" s="14">
        <v>178274462348</v>
      </c>
      <c r="D26" s="20">
        <v>194301460847</v>
      </c>
    </row>
    <row r="27" spans="1:4" ht="15">
      <c r="A27" s="5">
        <v>2</v>
      </c>
      <c r="B27" s="25" t="s">
        <v>25</v>
      </c>
      <c r="C27" s="14">
        <v>52079477837</v>
      </c>
      <c r="D27" s="20">
        <v>55104589562</v>
      </c>
    </row>
    <row r="28" spans="1:4" ht="15.75">
      <c r="A28" s="7" t="s">
        <v>60</v>
      </c>
      <c r="B28" s="26" t="s">
        <v>26</v>
      </c>
      <c r="C28" s="16">
        <f>SUBTOTAL(9,C29:C37)</f>
        <v>48370582497</v>
      </c>
      <c r="D28" s="21">
        <f>+D29+D39</f>
        <v>52477194874</v>
      </c>
    </row>
    <row r="29" spans="1:4" ht="15.75">
      <c r="A29" s="5">
        <v>1</v>
      </c>
      <c r="B29" s="25" t="s">
        <v>26</v>
      </c>
      <c r="C29" s="16">
        <f>SUBTOTAL(9,C30:C38)</f>
        <v>48370582497</v>
      </c>
      <c r="D29" s="21">
        <v>50222612802</v>
      </c>
    </row>
    <row r="30" spans="1:4" ht="15">
      <c r="A30" s="5"/>
      <c r="B30" s="25" t="s">
        <v>27</v>
      </c>
      <c r="C30" s="14">
        <v>30000000000</v>
      </c>
      <c r="D30" s="20">
        <v>30000000000</v>
      </c>
    </row>
    <row r="31" spans="1:4" ht="15">
      <c r="A31" s="5"/>
      <c r="B31" s="25" t="s">
        <v>28</v>
      </c>
      <c r="C31" s="14">
        <v>15770240000</v>
      </c>
      <c r="D31" s="20">
        <f>17406240000+8000000</f>
        <v>17414240000</v>
      </c>
    </row>
    <row r="32" spans="1:4" ht="15">
      <c r="A32" s="5"/>
      <c r="B32" s="25" t="s">
        <v>29</v>
      </c>
      <c r="C32" s="14">
        <v>0</v>
      </c>
      <c r="D32" s="20"/>
    </row>
    <row r="33" spans="1:4" ht="15">
      <c r="A33" s="5"/>
      <c r="B33" s="25" t="s">
        <v>30</v>
      </c>
      <c r="C33" s="18">
        <v>-250000000</v>
      </c>
      <c r="D33" s="41">
        <v>-3263500000</v>
      </c>
    </row>
    <row r="34" spans="1:4" ht="15">
      <c r="A34" s="5"/>
      <c r="B34" s="25" t="s">
        <v>31</v>
      </c>
      <c r="C34" s="14">
        <v>0</v>
      </c>
      <c r="D34" s="20"/>
    </row>
    <row r="35" spans="1:4" ht="15">
      <c r="A35" s="5"/>
      <c r="B35" s="25" t="s">
        <v>32</v>
      </c>
      <c r="C35" s="14">
        <v>0</v>
      </c>
      <c r="D35" s="20"/>
    </row>
    <row r="36" spans="1:4" ht="15">
      <c r="A36" s="5"/>
      <c r="B36" s="25" t="s">
        <v>33</v>
      </c>
      <c r="C36" s="14">
        <f>467066672+507668627</f>
        <v>974735299</v>
      </c>
      <c r="D36" s="20">
        <f>467066672+507668627</f>
        <v>974735299</v>
      </c>
    </row>
    <row r="37" spans="1:4" ht="15">
      <c r="A37" s="5"/>
      <c r="B37" s="25" t="s">
        <v>34</v>
      </c>
      <c r="C37" s="14">
        <v>1875607198</v>
      </c>
      <c r="D37" s="20">
        <v>5097137503</v>
      </c>
    </row>
    <row r="38" spans="1:4" ht="15.75">
      <c r="A38" s="5"/>
      <c r="B38" s="24" t="s">
        <v>35</v>
      </c>
      <c r="C38" s="16">
        <v>0</v>
      </c>
      <c r="D38" s="21">
        <v>0</v>
      </c>
    </row>
    <row r="39" spans="1:4" ht="15.75">
      <c r="A39" s="5">
        <v>2</v>
      </c>
      <c r="B39" s="25" t="s">
        <v>36</v>
      </c>
      <c r="C39" s="16">
        <f>SUBTOTAL(9,C40:C42)</f>
        <v>2357654732</v>
      </c>
      <c r="D39" s="21">
        <f>+D40</f>
        <v>2254582072</v>
      </c>
    </row>
    <row r="40" spans="1:4" ht="15">
      <c r="A40" s="5"/>
      <c r="B40" s="25" t="s">
        <v>37</v>
      </c>
      <c r="C40" s="14">
        <v>2357654732</v>
      </c>
      <c r="D40" s="20">
        <v>2254582072</v>
      </c>
    </row>
    <row r="41" spans="1:4" ht="15.75">
      <c r="A41" s="5"/>
      <c r="B41" s="24" t="s">
        <v>38</v>
      </c>
      <c r="C41" s="16">
        <v>0</v>
      </c>
      <c r="D41" s="21">
        <v>0</v>
      </c>
    </row>
    <row r="42" spans="1:4" ht="15.75" thickBot="1">
      <c r="A42" s="6"/>
      <c r="B42" s="27" t="s">
        <v>39</v>
      </c>
      <c r="C42" s="28">
        <v>0</v>
      </c>
      <c r="D42" s="29">
        <v>0</v>
      </c>
    </row>
    <row r="43" spans="1:4" ht="24.75" customHeight="1" thickBot="1">
      <c r="A43" s="2" t="s">
        <v>40</v>
      </c>
      <c r="B43" s="4" t="s">
        <v>1</v>
      </c>
      <c r="C43" s="39">
        <f>SUBTOTAL(9,C25:C42)</f>
        <v>281082177414</v>
      </c>
      <c r="D43" s="44">
        <f>+D28+D25</f>
        <v>301883245283</v>
      </c>
    </row>
    <row r="44" spans="3:4" ht="25.5" customHeight="1">
      <c r="C44" s="45"/>
      <c r="D44" s="45"/>
    </row>
    <row r="45" spans="3:4" ht="25.5" customHeight="1">
      <c r="C45" s="3"/>
      <c r="D45" s="3"/>
    </row>
    <row r="46" spans="3:4" ht="25.5" customHeight="1">
      <c r="C46" s="3"/>
      <c r="D46" s="3"/>
    </row>
    <row r="47" spans="3:4" ht="25.5" customHeight="1">
      <c r="C47" s="3"/>
      <c r="D47" s="3"/>
    </row>
    <row r="49" spans="1:4" ht="16.5">
      <c r="A49" s="59" t="s">
        <v>63</v>
      </c>
      <c r="B49" s="59"/>
      <c r="C49" s="59"/>
      <c r="D49" s="59"/>
    </row>
    <row r="50" spans="2:4" ht="16.5" thickBot="1">
      <c r="B50" s="60" t="s">
        <v>69</v>
      </c>
      <c r="C50" s="60"/>
      <c r="D50" s="60"/>
    </row>
    <row r="51" spans="1:4" ht="15">
      <c r="A51" s="61" t="s">
        <v>4</v>
      </c>
      <c r="B51" s="63" t="s">
        <v>2</v>
      </c>
      <c r="C51" s="55" t="s">
        <v>42</v>
      </c>
      <c r="D51" s="50" t="s">
        <v>43</v>
      </c>
    </row>
    <row r="52" spans="1:4" ht="15.75" thickBot="1">
      <c r="A52" s="62"/>
      <c r="B52" s="64"/>
      <c r="C52" s="56"/>
      <c r="D52" s="51"/>
    </row>
    <row r="53" spans="1:4" ht="15.75">
      <c r="A53" s="11">
        <v>1</v>
      </c>
      <c r="B53" s="32" t="s">
        <v>44</v>
      </c>
      <c r="C53" s="33">
        <v>52979226544</v>
      </c>
      <c r="D53" s="33">
        <v>81955031428</v>
      </c>
    </row>
    <row r="54" spans="1:4" ht="15.75">
      <c r="A54" s="5">
        <v>2</v>
      </c>
      <c r="B54" s="10" t="s">
        <v>45</v>
      </c>
      <c r="C54" s="34">
        <v>0</v>
      </c>
      <c r="D54" s="35">
        <v>0</v>
      </c>
    </row>
    <row r="55" spans="1:4" ht="15.75">
      <c r="A55" s="5">
        <v>3</v>
      </c>
      <c r="B55" s="8" t="s">
        <v>46</v>
      </c>
      <c r="C55" s="35">
        <f>C53-C54</f>
        <v>52979226544</v>
      </c>
      <c r="D55" s="35">
        <v>81955031428</v>
      </c>
    </row>
    <row r="56" spans="1:4" ht="15.75">
      <c r="A56" s="5">
        <v>4</v>
      </c>
      <c r="B56" s="8" t="s">
        <v>47</v>
      </c>
      <c r="C56" s="35">
        <v>47149547777</v>
      </c>
      <c r="D56" s="35">
        <v>72596010553</v>
      </c>
    </row>
    <row r="57" spans="1:4" ht="15.75">
      <c r="A57" s="5">
        <v>5</v>
      </c>
      <c r="B57" s="8" t="s">
        <v>48</v>
      </c>
      <c r="C57" s="35">
        <f>C55-C56</f>
        <v>5829678767</v>
      </c>
      <c r="D57" s="35">
        <v>9359020875</v>
      </c>
    </row>
    <row r="58" spans="1:4" ht="15.75">
      <c r="A58" s="5">
        <v>6</v>
      </c>
      <c r="B58" s="8" t="s">
        <v>49</v>
      </c>
      <c r="C58" s="35">
        <v>260257238</v>
      </c>
      <c r="D58" s="35">
        <v>447268566</v>
      </c>
    </row>
    <row r="59" spans="1:4" ht="15.75">
      <c r="A59" s="5">
        <v>7</v>
      </c>
      <c r="B59" s="8" t="s">
        <v>50</v>
      </c>
      <c r="C59" s="35">
        <v>1785996745</v>
      </c>
      <c r="D59" s="35">
        <v>2497052940</v>
      </c>
    </row>
    <row r="60" spans="1:4" ht="15.75">
      <c r="A60" s="5">
        <v>8</v>
      </c>
      <c r="B60" s="8" t="s">
        <v>51</v>
      </c>
      <c r="C60" s="35">
        <v>0</v>
      </c>
      <c r="D60" s="35">
        <v>0</v>
      </c>
    </row>
    <row r="61" spans="1:4" ht="15.75">
      <c r="A61" s="5">
        <v>9</v>
      </c>
      <c r="B61" s="8" t="s">
        <v>52</v>
      </c>
      <c r="C61" s="35">
        <v>1227332220</v>
      </c>
      <c r="D61" s="35">
        <v>2357022263</v>
      </c>
    </row>
    <row r="62" spans="1:4" ht="15.75">
      <c r="A62" s="5">
        <v>10</v>
      </c>
      <c r="B62" s="8" t="s">
        <v>53</v>
      </c>
      <c r="C62" s="35">
        <f>C57+C58-C59-C60-C61</f>
        <v>3076607040</v>
      </c>
      <c r="D62" s="35">
        <v>4952214238</v>
      </c>
    </row>
    <row r="63" spans="1:4" ht="15.75">
      <c r="A63" s="5">
        <v>11</v>
      </c>
      <c r="B63" s="8" t="s">
        <v>54</v>
      </c>
      <c r="C63" s="35">
        <v>564761905</v>
      </c>
      <c r="D63" s="35">
        <v>564761905</v>
      </c>
    </row>
    <row r="64" spans="1:4" ht="15.75">
      <c r="A64" s="5">
        <v>12</v>
      </c>
      <c r="B64" s="8" t="s">
        <v>55</v>
      </c>
      <c r="C64" s="35">
        <v>419838640</v>
      </c>
      <c r="D64" s="35">
        <v>419838640</v>
      </c>
    </row>
    <row r="65" spans="1:4" ht="15.75">
      <c r="A65" s="5">
        <v>13</v>
      </c>
      <c r="B65" s="8" t="s">
        <v>56</v>
      </c>
      <c r="C65" s="35">
        <f>C63-C64</f>
        <v>144923265</v>
      </c>
      <c r="D65" s="35">
        <v>144923265</v>
      </c>
    </row>
    <row r="66" spans="1:4" ht="15.75">
      <c r="A66" s="5">
        <v>14</v>
      </c>
      <c r="B66" s="8" t="s">
        <v>57</v>
      </c>
      <c r="C66" s="35">
        <f>C65+C62</f>
        <v>3221530305</v>
      </c>
      <c r="D66" s="35">
        <v>5097137503</v>
      </c>
    </row>
    <row r="67" spans="1:4" ht="15.75">
      <c r="A67" s="5">
        <v>15</v>
      </c>
      <c r="B67" s="8" t="s">
        <v>76</v>
      </c>
      <c r="C67" s="35">
        <f>C66*0.14</f>
        <v>451014242.70000005</v>
      </c>
      <c r="D67" s="35">
        <v>713599250.4200001</v>
      </c>
    </row>
    <row r="68" spans="1:4" ht="15.75">
      <c r="A68" s="5">
        <v>16</v>
      </c>
      <c r="B68" s="8" t="s">
        <v>65</v>
      </c>
      <c r="C68" s="35">
        <f>C66-C67</f>
        <v>2770516062.3</v>
      </c>
      <c r="D68" s="35">
        <v>4383538252.58</v>
      </c>
    </row>
    <row r="69" spans="1:4" ht="15.75">
      <c r="A69" s="5">
        <v>17</v>
      </c>
      <c r="B69" s="8" t="s">
        <v>58</v>
      </c>
      <c r="C69" s="35">
        <f>C68/2965000</f>
        <v>934.4067663743676</v>
      </c>
      <c r="D69" s="35">
        <v>1478.427741173693</v>
      </c>
    </row>
    <row r="70" spans="1:4" ht="16.5" thickBot="1">
      <c r="A70" s="6">
        <v>18</v>
      </c>
      <c r="B70" s="36" t="s">
        <v>66</v>
      </c>
      <c r="C70" s="37"/>
      <c r="D70" s="38"/>
    </row>
    <row r="72" spans="3:4" ht="15.75">
      <c r="C72" s="45" t="s">
        <v>77</v>
      </c>
      <c r="D72" s="45"/>
    </row>
    <row r="73" spans="1:4" ht="21.75">
      <c r="A73" s="46" t="s">
        <v>74</v>
      </c>
      <c r="B73" s="46"/>
      <c r="C73" s="46"/>
      <c r="D73" s="46"/>
    </row>
    <row r="76" ht="15">
      <c r="C76" s="17"/>
    </row>
    <row r="78" ht="15">
      <c r="C78" s="17"/>
    </row>
    <row r="79" spans="1:3" ht="15">
      <c r="A79" s="47"/>
      <c r="B79" s="47"/>
      <c r="C79" s="17"/>
    </row>
    <row r="80" spans="1:4" ht="21">
      <c r="A80" s="48" t="s">
        <v>79</v>
      </c>
      <c r="B80" s="48"/>
      <c r="C80" s="48"/>
      <c r="D80" s="48"/>
    </row>
  </sheetData>
  <mergeCells count="20">
    <mergeCell ref="A49:D49"/>
    <mergeCell ref="B50:D50"/>
    <mergeCell ref="A51:A52"/>
    <mergeCell ref="B51:B52"/>
    <mergeCell ref="C51:C52"/>
    <mergeCell ref="D51:D52"/>
    <mergeCell ref="A1:B1"/>
    <mergeCell ref="A2:B2"/>
    <mergeCell ref="C44:D44"/>
    <mergeCell ref="D6:D7"/>
    <mergeCell ref="B4:D4"/>
    <mergeCell ref="B3:D3"/>
    <mergeCell ref="B6:B7"/>
    <mergeCell ref="C6:C7"/>
    <mergeCell ref="A6:A7"/>
    <mergeCell ref="A5:D5"/>
    <mergeCell ref="C72:D72"/>
    <mergeCell ref="A73:D73"/>
    <mergeCell ref="A79:B79"/>
    <mergeCell ref="A80:D80"/>
  </mergeCells>
  <printOptions/>
  <pageMargins left="0.39" right="0.4" top="0.59" bottom="0.41" header="0.37" footer="0.0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C27" sqref="C27"/>
    </sheetView>
  </sheetViews>
  <sheetFormatPr defaultColWidth="8.796875" defaultRowHeight="15"/>
  <cols>
    <col min="1" max="1" width="9" style="1" customWidth="1"/>
    <col min="2" max="2" width="44.59765625" style="0" customWidth="1"/>
    <col min="3" max="3" width="19.69921875" style="1" customWidth="1"/>
    <col min="4" max="4" width="21.59765625" style="1" customWidth="1"/>
  </cols>
  <sheetData>
    <row r="1" spans="1:2" ht="15.75">
      <c r="A1" s="49" t="s">
        <v>71</v>
      </c>
      <c r="B1" s="49"/>
    </row>
    <row r="2" spans="1:2" ht="15.75">
      <c r="A2" s="49" t="s">
        <v>72</v>
      </c>
      <c r="B2" s="49"/>
    </row>
    <row r="3" spans="2:4" ht="17.25">
      <c r="B3" s="52" t="s">
        <v>62</v>
      </c>
      <c r="C3" s="52"/>
      <c r="D3" s="52"/>
    </row>
    <row r="4" spans="2:4" ht="15.75">
      <c r="B4" s="45" t="s">
        <v>59</v>
      </c>
      <c r="C4" s="45"/>
      <c r="D4" s="45"/>
    </row>
    <row r="5" spans="2:4" ht="15.75">
      <c r="B5" s="3"/>
      <c r="C5" s="3"/>
      <c r="D5" s="3"/>
    </row>
    <row r="6" spans="1:4" ht="15.75" customHeight="1">
      <c r="A6" s="59" t="s">
        <v>63</v>
      </c>
      <c r="B6" s="59"/>
      <c r="C6" s="59"/>
      <c r="D6" s="59"/>
    </row>
    <row r="7" spans="2:4" ht="16.5" thickBot="1">
      <c r="B7" s="60" t="s">
        <v>69</v>
      </c>
      <c r="C7" s="60"/>
      <c r="D7" s="60"/>
    </row>
    <row r="8" spans="1:4" ht="15" customHeight="1">
      <c r="A8" s="61" t="s">
        <v>4</v>
      </c>
      <c r="B8" s="63" t="s">
        <v>2</v>
      </c>
      <c r="C8" s="55" t="s">
        <v>42</v>
      </c>
      <c r="D8" s="50" t="s">
        <v>43</v>
      </c>
    </row>
    <row r="9" spans="1:4" ht="15" customHeight="1" thickBot="1">
      <c r="A9" s="62"/>
      <c r="B9" s="64"/>
      <c r="C9" s="56"/>
      <c r="D9" s="51"/>
    </row>
    <row r="10" spans="1:4" ht="15.75">
      <c r="A10" s="11">
        <v>1</v>
      </c>
      <c r="B10" s="32" t="s">
        <v>44</v>
      </c>
      <c r="C10" s="33">
        <v>28975804884</v>
      </c>
      <c r="D10" s="33">
        <v>28975804884</v>
      </c>
    </row>
    <row r="11" spans="1:4" ht="15.75">
      <c r="A11" s="5">
        <v>2</v>
      </c>
      <c r="B11" s="10" t="s">
        <v>45</v>
      </c>
      <c r="C11" s="34">
        <v>0</v>
      </c>
      <c r="D11" s="34">
        <v>0</v>
      </c>
    </row>
    <row r="12" spans="1:4" ht="15.75">
      <c r="A12" s="5">
        <v>3</v>
      </c>
      <c r="B12" s="8" t="s">
        <v>46</v>
      </c>
      <c r="C12" s="35">
        <f>C10-C11</f>
        <v>28975804884</v>
      </c>
      <c r="D12" s="35">
        <f>D10-D11</f>
        <v>28975804884</v>
      </c>
    </row>
    <row r="13" spans="1:4" ht="15.75">
      <c r="A13" s="5">
        <v>4</v>
      </c>
      <c r="B13" s="8" t="s">
        <v>47</v>
      </c>
      <c r="C13" s="35">
        <v>25446462776</v>
      </c>
      <c r="D13" s="35">
        <v>25446462776</v>
      </c>
    </row>
    <row r="14" spans="1:4" ht="15.75">
      <c r="A14" s="5">
        <v>5</v>
      </c>
      <c r="B14" s="8" t="s">
        <v>48</v>
      </c>
      <c r="C14" s="35">
        <f>C12-C13</f>
        <v>3529342108</v>
      </c>
      <c r="D14" s="35">
        <f>D12-D13</f>
        <v>3529342108</v>
      </c>
    </row>
    <row r="15" spans="1:4" ht="15.75">
      <c r="A15" s="5">
        <v>6</v>
      </c>
      <c r="B15" s="8" t="s">
        <v>49</v>
      </c>
      <c r="C15" s="35">
        <v>187011328</v>
      </c>
      <c r="D15" s="35">
        <v>187011328</v>
      </c>
    </row>
    <row r="16" spans="1:4" ht="15.75">
      <c r="A16" s="5">
        <v>7</v>
      </c>
      <c r="B16" s="8" t="s">
        <v>50</v>
      </c>
      <c r="C16" s="35">
        <v>711056195</v>
      </c>
      <c r="D16" s="35">
        <v>711056195</v>
      </c>
    </row>
    <row r="17" spans="1:4" ht="15.75">
      <c r="A17" s="5">
        <v>8</v>
      </c>
      <c r="B17" s="8" t="s">
        <v>51</v>
      </c>
      <c r="C17" s="35">
        <v>0</v>
      </c>
      <c r="D17" s="35">
        <v>0</v>
      </c>
    </row>
    <row r="18" spans="1:4" ht="15.75">
      <c r="A18" s="5">
        <v>9</v>
      </c>
      <c r="B18" s="8" t="s">
        <v>52</v>
      </c>
      <c r="C18" s="35">
        <v>1129690043</v>
      </c>
      <c r="D18" s="35">
        <v>1129690043</v>
      </c>
    </row>
    <row r="19" spans="1:4" ht="15.75">
      <c r="A19" s="5">
        <v>10</v>
      </c>
      <c r="B19" s="8" t="s">
        <v>53</v>
      </c>
      <c r="C19" s="35">
        <f>C14+C15-C16-C17-C18</f>
        <v>1875607198</v>
      </c>
      <c r="D19" s="35">
        <f>D14+D15-D16-D17-D18</f>
        <v>1875607198</v>
      </c>
    </row>
    <row r="20" spans="1:4" ht="15.75">
      <c r="A20" s="5">
        <v>11</v>
      </c>
      <c r="B20" s="8" t="s">
        <v>54</v>
      </c>
      <c r="C20" s="35">
        <v>0</v>
      </c>
      <c r="D20" s="35">
        <v>0</v>
      </c>
    </row>
    <row r="21" spans="1:4" ht="15.75">
      <c r="A21" s="5">
        <v>12</v>
      </c>
      <c r="B21" s="8" t="s">
        <v>55</v>
      </c>
      <c r="C21" s="35">
        <v>0</v>
      </c>
      <c r="D21" s="35">
        <v>0</v>
      </c>
    </row>
    <row r="22" spans="1:4" ht="15.75">
      <c r="A22" s="5">
        <v>13</v>
      </c>
      <c r="B22" s="8" t="s">
        <v>56</v>
      </c>
      <c r="C22" s="35">
        <f>C20-C21</f>
        <v>0</v>
      </c>
      <c r="D22" s="35">
        <f>D20-D21</f>
        <v>0</v>
      </c>
    </row>
    <row r="23" spans="1:4" ht="15.75">
      <c r="A23" s="5">
        <v>14</v>
      </c>
      <c r="B23" s="8" t="s">
        <v>57</v>
      </c>
      <c r="C23" s="35">
        <f>C22+C19</f>
        <v>1875607198</v>
      </c>
      <c r="D23" s="35">
        <f>D22+D19</f>
        <v>1875607198</v>
      </c>
    </row>
    <row r="24" spans="1:4" ht="15.75">
      <c r="A24" s="5">
        <v>15</v>
      </c>
      <c r="B24" s="8" t="s">
        <v>64</v>
      </c>
      <c r="C24" s="35">
        <f>C23*0.14</f>
        <v>262585007.72000003</v>
      </c>
      <c r="D24" s="35">
        <f>D23*0.14</f>
        <v>262585007.72000003</v>
      </c>
    </row>
    <row r="25" spans="1:4" ht="15.75">
      <c r="A25" s="5">
        <v>16</v>
      </c>
      <c r="B25" s="8" t="s">
        <v>65</v>
      </c>
      <c r="C25" s="35">
        <f>C23-C24</f>
        <v>1613022190.28</v>
      </c>
      <c r="D25" s="35">
        <f>D23-D24</f>
        <v>1613022190.28</v>
      </c>
    </row>
    <row r="26" spans="1:4" ht="15.75">
      <c r="A26" s="5">
        <v>17</v>
      </c>
      <c r="B26" s="8" t="s">
        <v>58</v>
      </c>
      <c r="C26" s="35">
        <f>C25/2965000</f>
        <v>544.0209747993255</v>
      </c>
      <c r="D26" s="35">
        <f>D25/2965000</f>
        <v>544.0209747993255</v>
      </c>
    </row>
    <row r="27" spans="1:4" ht="16.5" thickBot="1">
      <c r="A27" s="6">
        <v>18</v>
      </c>
      <c r="B27" s="36" t="s">
        <v>66</v>
      </c>
      <c r="C27" s="37"/>
      <c r="D27" s="38"/>
    </row>
    <row r="29" spans="3:4" ht="15.75">
      <c r="C29" s="45" t="s">
        <v>68</v>
      </c>
      <c r="D29" s="45"/>
    </row>
    <row r="30" spans="1:4" ht="21.75">
      <c r="A30" s="46" t="s">
        <v>74</v>
      </c>
      <c r="B30" s="46"/>
      <c r="C30" s="46"/>
      <c r="D30" s="46"/>
    </row>
    <row r="33" ht="15">
      <c r="C33" s="17"/>
    </row>
    <row r="35" ht="15">
      <c r="C35" s="17"/>
    </row>
    <row r="36" spans="1:3" ht="15">
      <c r="A36" s="47"/>
      <c r="B36" s="47"/>
      <c r="C36" s="17"/>
    </row>
    <row r="37" spans="1:4" ht="21.75">
      <c r="A37" s="46" t="s">
        <v>73</v>
      </c>
      <c r="B37" s="46"/>
      <c r="C37" s="46"/>
      <c r="D37" s="46"/>
    </row>
    <row r="38" ht="15">
      <c r="C38" s="15"/>
    </row>
    <row r="39" ht="15">
      <c r="C39" s="15"/>
    </row>
    <row r="40" ht="15">
      <c r="C40" s="15"/>
    </row>
    <row r="41" ht="15">
      <c r="C41" s="15"/>
    </row>
    <row r="42" ht="15">
      <c r="C42" s="15"/>
    </row>
  </sheetData>
  <mergeCells count="14">
    <mergeCell ref="B3:D3"/>
    <mergeCell ref="B8:B9"/>
    <mergeCell ref="C8:C9"/>
    <mergeCell ref="B4:D4"/>
    <mergeCell ref="A1:B1"/>
    <mergeCell ref="A2:B2"/>
    <mergeCell ref="A36:B36"/>
    <mergeCell ref="A37:D37"/>
    <mergeCell ref="A8:A9"/>
    <mergeCell ref="A6:D6"/>
    <mergeCell ref="A30:D30"/>
    <mergeCell ref="C29:D29"/>
    <mergeCell ref="D8:D9"/>
    <mergeCell ref="B7:D7"/>
  </mergeCells>
  <printOptions/>
  <pageMargins left="0.32" right="0.2" top="0.76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thangnv</cp:lastModifiedBy>
  <cp:lastPrinted>2007-07-30T07:41:08Z</cp:lastPrinted>
  <dcterms:created xsi:type="dcterms:W3CDTF">2007-03-15T21:25:15Z</dcterms:created>
  <dcterms:modified xsi:type="dcterms:W3CDTF">2007-08-01T05:01:46Z</dcterms:modified>
  <cp:category/>
  <cp:version/>
  <cp:contentType/>
  <cp:contentStatus/>
</cp:coreProperties>
</file>